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/>
  <mc:AlternateContent xmlns:mc="http://schemas.openxmlformats.org/markup-compatibility/2006">
    <mc:Choice Requires="x15">
      <x15ac:absPath xmlns:x15ac="http://schemas.microsoft.com/office/spreadsheetml/2010/11/ac" url="X:\02-Ragioneria\PREVIFORMA\RENDICONTO  2020\"/>
    </mc:Choice>
  </mc:AlternateContent>
  <xr:revisionPtr revIDLastSave="0" documentId="13_ncr:1_{28B638D6-466F-4137-B72F-0AB7F22BFCCA}" xr6:coauthVersionLast="3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CONSUNTIVO (2)" sheetId="22" r:id="rId1"/>
  </sheets>
  <calcPr calcId="191029"/>
</workbook>
</file>

<file path=xl/calcChain.xml><?xml version="1.0" encoding="utf-8"?>
<calcChain xmlns="http://schemas.openxmlformats.org/spreadsheetml/2006/main">
  <c r="P12" i="22" l="1"/>
  <c r="P11" i="22"/>
  <c r="M8" i="22"/>
  <c r="L8" i="22"/>
  <c r="L20" i="22"/>
  <c r="O11" i="22"/>
  <c r="O12" i="22"/>
  <c r="O6" i="22"/>
  <c r="M20" i="22"/>
  <c r="M21" i="22" s="1"/>
  <c r="H20" i="22"/>
  <c r="H21" i="22" s="1"/>
  <c r="E20" i="22"/>
  <c r="G21" i="22"/>
  <c r="O4" i="22"/>
  <c r="P5" i="22" s="1"/>
  <c r="N20" i="22" l="1"/>
  <c r="N21" i="22" s="1"/>
  <c r="L21" i="22"/>
  <c r="K20" i="22"/>
  <c r="K21" i="22" s="1"/>
  <c r="J20" i="22"/>
  <c r="J21" i="22" s="1"/>
  <c r="I20" i="22"/>
  <c r="I21" i="22" s="1"/>
  <c r="F20" i="22"/>
  <c r="O19" i="22"/>
  <c r="P19" i="22" s="1"/>
  <c r="O17" i="22"/>
  <c r="P17" i="22" s="1"/>
  <c r="O18" i="22"/>
  <c r="P18" i="22" s="1"/>
  <c r="G16" i="22"/>
  <c r="O16" i="22" s="1"/>
  <c r="P16" i="22" s="1"/>
  <c r="G15" i="22"/>
  <c r="O15" i="22" s="1"/>
  <c r="P15" i="22" s="1"/>
  <c r="O14" i="22"/>
  <c r="P14" i="22" s="1"/>
  <c r="O13" i="22"/>
  <c r="P13" i="22" s="1"/>
  <c r="O10" i="22"/>
  <c r="P10" i="22" s="1"/>
  <c r="G9" i="22"/>
  <c r="O9" i="22" s="1"/>
  <c r="P9" i="22" s="1"/>
  <c r="G8" i="22"/>
  <c r="O7" i="22"/>
  <c r="P7" i="22" s="1"/>
  <c r="E21" i="22" l="1"/>
  <c r="G20" i="22"/>
  <c r="O8" i="22"/>
  <c r="O20" i="22" s="1"/>
  <c r="P8" i="22" l="1"/>
  <c r="O21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Angela Tortora</author>
  </authors>
  <commentList>
    <comment ref="G13" authorId="0" shapeId="0" xr:uid="{BF4C3E76-C9EF-4DDF-A594-9F60E7C5F6F6}">
      <text>
        <r>
          <rPr>
            <b/>
            <sz val="9"/>
            <color indexed="81"/>
            <rFont val="Tahoma"/>
            <family val="2"/>
          </rPr>
          <t>Angela Tortora:</t>
        </r>
        <r>
          <rPr>
            <sz val="9"/>
            <color indexed="81"/>
            <rFont val="Tahoma"/>
            <family val="2"/>
          </rPr>
          <t xml:space="preserve">
impegnati 1.075,20
da impegnare € 5.000,00 per pulizia canale Via San Pancrazio
beton scavi € 15,000</t>
        </r>
      </text>
    </comment>
  </commentList>
</comments>
</file>

<file path=xl/sharedStrings.xml><?xml version="1.0" encoding="utf-8"?>
<sst xmlns="http://schemas.openxmlformats.org/spreadsheetml/2006/main" count="92" uniqueCount="70">
  <si>
    <t>Voce</t>
  </si>
  <si>
    <t>Capitolo</t>
  </si>
  <si>
    <t>Articolo</t>
  </si>
  <si>
    <t>FINANZIAMENTO</t>
  </si>
  <si>
    <t>CAPITOLO DI ENTRATA</t>
  </si>
  <si>
    <t>IMPORTI IN BILANCIO</t>
  </si>
  <si>
    <t>TOTALE</t>
  </si>
  <si>
    <t>CAPITOLI DI SPESA</t>
  </si>
  <si>
    <t>1</t>
  </si>
  <si>
    <t>2</t>
  </si>
  <si>
    <t>99</t>
  </si>
  <si>
    <t>TOTALI</t>
  </si>
  <si>
    <t>6130</t>
  </si>
  <si>
    <t>8230</t>
  </si>
  <si>
    <t>8330</t>
  </si>
  <si>
    <t>Proventi derivanti dalle concessioni edilizie e dalle sanzioni previste dalla disciplina urbanistica: PROVENTI ORDINARI e SANZIONI.</t>
  </si>
  <si>
    <t>AVANZO AMMINISTRAZIONE</t>
  </si>
  <si>
    <t>Previsioni 2020</t>
  </si>
  <si>
    <t>Fondi Vincolati (Fondi Pluriennale Vincolato x Spese in Conto Capitale)</t>
  </si>
  <si>
    <t xml:space="preserve">MUTUO PRESTITO FLESSIBILE PER PALAZZO </t>
  </si>
  <si>
    <t>MUTUO PRESTITO FLESSIBILE PER ISOLE ECOLOGICHE</t>
  </si>
  <si>
    <t>QUADRO RIASSUNTIVO SPESE IN CONTO CAPITALE E RELATIVE FONTI DI FINANZIAMENTO</t>
  </si>
  <si>
    <t>Avanzo destinato Investimenti</t>
  </si>
  <si>
    <t>AVANZO ECONOMICO</t>
  </si>
  <si>
    <t>CONTRIBUTO DEL MINISTERO</t>
  </si>
  <si>
    <t>CONTRIBUTO MIUR</t>
  </si>
  <si>
    <t>Contributo della Regione per opere STRADALI</t>
  </si>
  <si>
    <t>CONTRIBUTO REGIONALE PER LAVORI INERENTI OPERE MUNICIPALI</t>
  </si>
  <si>
    <t>DESCRIZIONE CAPITOLO</t>
  </si>
  <si>
    <t>STANZIAMENTI</t>
  </si>
  <si>
    <t xml:space="preserve">ACCERTATO </t>
  </si>
  <si>
    <t>RISCOSSIONI</t>
  </si>
  <si>
    <t xml:space="preserve">VOCE </t>
  </si>
  <si>
    <t>ART</t>
  </si>
  <si>
    <t>CAP</t>
  </si>
  <si>
    <t>CONTRIBUTO D.C.D. MINISTRO DEL'INTERNO 14/01/2020</t>
  </si>
  <si>
    <t>CONTRIBUTO D.L. MINISTERO DELL'INTERNO 14/01/2020</t>
  </si>
  <si>
    <t>CONTRIBUTO DM DEL 02 LUGLIO 2020</t>
  </si>
  <si>
    <t>CONTRIBUTO MINISTERO LG 160/2019 ART. 1 C. 51 - PROGETTAZIONI</t>
  </si>
  <si>
    <t>RIMBORSO PER DANNI DA ASSICURAZIONI</t>
  </si>
  <si>
    <t>FPV</t>
  </si>
  <si>
    <t>AVANZO INVESTIMENTI E LIBERO</t>
  </si>
  <si>
    <t>REALIZZAZIONE IMPIANTI VIDEOSORVEGLIANZA</t>
  </si>
  <si>
    <t>3478</t>
  </si>
  <si>
    <t>ACQUISTO DI NUOVI MOBILI ED ATTREZZATURE PER UFFICI COMUNALI</t>
  </si>
  <si>
    <t>5770</t>
  </si>
  <si>
    <t>3041</t>
  </si>
  <si>
    <t>ACQUISTO DI SOFTWARE</t>
  </si>
  <si>
    <t>3043</t>
  </si>
  <si>
    <t>MANUTENZIONE STRAORDINARIA MESSA IN SICUREZZA IMMOBILI COMUNALI (Legge Bilancio 2019)</t>
  </si>
  <si>
    <t>3045</t>
  </si>
  <si>
    <t>MANUTENZIONE STRAORDINARIA MESSA IN SICUREZZA IMMOBILI COMUNALI (Legge Bilancio 2020)</t>
  </si>
  <si>
    <t>ADEGUAMENTO E MANUTENZIONE STRAORDINARIA PALAZZO COMUNALE E ALTRI IMMOBILI COMUNALI</t>
  </si>
  <si>
    <t>PROGETTAZIONI LG 160/2019 ART. 1 C. 51</t>
  </si>
  <si>
    <t>MANUTENZIONE STRAORDINARIA MESSA IN SICUREZZA STRADE COMUNALI (Legge Bilancio 2019)</t>
  </si>
  <si>
    <t>3239</t>
  </si>
  <si>
    <t>ACQUISTO E MANUTENZIONE STRAORDINARIA SEGNALETICA</t>
  </si>
  <si>
    <t>REDAZIONE NUOVO PIANO PROTEZIONE CIVILE</t>
  </si>
  <si>
    <t>3476</t>
  </si>
  <si>
    <t>EFFICIENTAMENTO ENERGETICO E SVILUPPO TERRITORIALE SOSTENIBILE PER RIQUALIFICAZIONE PARCHEGGIO</t>
  </si>
  <si>
    <t>3</t>
  </si>
  <si>
    <t>MANUTENZIONE STRAORDINARIA D.M. DEL 02 LUGLIO 2020</t>
  </si>
  <si>
    <t>4</t>
  </si>
  <si>
    <t>INCARICHI PROFESSIONALI PER LA REALIZZAZIONE DI INVESTIMENTI</t>
  </si>
  <si>
    <t>COMUNE DI SAN PONSO</t>
  </si>
  <si>
    <t>3251</t>
  </si>
  <si>
    <t>999</t>
  </si>
  <si>
    <t>3472</t>
  </si>
  <si>
    <t>6190</t>
  </si>
  <si>
    <t>3058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</si>
</sst>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.00_-;\-* #,##0.00_-;_-* &quot;-&quot;??_-;_-@_-"/>
    <numFmt numFmtId="166" formatCode="#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wrapText="1"/>
    </xf>
    <xf numFmtId="166" fontId="2" fillId="0" borderId="0" xfId="0" applyNumberFormat="1" applyFont="1"/>
    <xf numFmtId="4" fontId="0" fillId="0" borderId="0" xfId="0" applyNumberFormat="1" applyFill="1"/>
    <xf numFmtId="0" fontId="3" fillId="0" borderId="0" xfId="0" applyFont="1" applyAlignment="1">
      <alignment wrapText="1"/>
    </xf>
    <xf numFmtId="0" fontId="0" fillId="0" borderId="0" xfId="0" applyFill="1"/>
    <xf numFmtId="164" fontId="2" fillId="0" borderId="0" xfId="0" applyNumberFormat="1" applyFont="1" applyFill="1"/>
    <xf numFmtId="0" fontId="2" fillId="0" borderId="0" xfId="0" applyFont="1"/>
    <xf numFmtId="49" fontId="0" fillId="0" borderId="1" xfId="0" applyNumberFormat="1" applyFill="1" applyBorder="1" applyAlignment="1">
      <alignment wrapText="1"/>
    </xf>
    <xf numFmtId="49" fontId="0" fillId="0" borderId="2" xfId="0" applyNumberFormat="1" applyFill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49" fontId="4" fillId="0" borderId="4" xfId="0" applyNumberFormat="1" applyFont="1" applyFill="1" applyBorder="1" applyAlignment="1">
      <alignment vertical="top" wrapText="1"/>
    </xf>
    <xf numFmtId="0" fontId="0" fillId="0" borderId="1" xfId="0" applyFill="1" applyBorder="1" applyAlignment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0" fontId="0" fillId="0" borderId="7" xfId="0" applyFill="1" applyBorder="1"/>
    <xf numFmtId="0" fontId="0" fillId="0" borderId="5" xfId="0" applyFill="1" applyBorder="1"/>
    <xf numFmtId="166" fontId="0" fillId="0" borderId="9" xfId="0" applyNumberFormat="1" applyFill="1" applyBorder="1"/>
    <xf numFmtId="4" fontId="2" fillId="0" borderId="11" xfId="0" applyNumberFormat="1" applyFont="1" applyFill="1" applyBorder="1"/>
    <xf numFmtId="166" fontId="2" fillId="0" borderId="1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wrapText="1"/>
    </xf>
    <xf numFmtId="0" fontId="0" fillId="0" borderId="12" xfId="0" applyFill="1" applyBorder="1" applyAlignment="1"/>
    <xf numFmtId="166" fontId="0" fillId="0" borderId="1" xfId="0" applyNumberFormat="1" applyFill="1" applyBorder="1" applyAlignment="1">
      <alignment horizontal="right"/>
    </xf>
    <xf numFmtId="4" fontId="0" fillId="0" borderId="5" xfId="0" applyNumberFormat="1" applyFill="1" applyBorder="1"/>
    <xf numFmtId="166" fontId="0" fillId="0" borderId="7" xfId="0" applyNumberFormat="1" applyFill="1" applyBorder="1" applyAlignment="1">
      <alignment horizontal="right"/>
    </xf>
    <xf numFmtId="164" fontId="1" fillId="0" borderId="1" xfId="1" applyFont="1" applyFill="1" applyBorder="1" applyAlignment="1">
      <alignment horizontal="right"/>
    </xf>
    <xf numFmtId="164" fontId="1" fillId="0" borderId="7" xfId="1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wrapText="1"/>
    </xf>
    <xf numFmtId="0" fontId="0" fillId="0" borderId="0" xfId="0" applyFill="1" applyAlignment="1">
      <alignment wrapText="1"/>
    </xf>
    <xf numFmtId="0" fontId="4" fillId="0" borderId="0" xfId="0" applyFont="1" applyFill="1" applyAlignment="1">
      <alignment horizontal="left" vertical="top" wrapText="1"/>
    </xf>
    <xf numFmtId="0" fontId="0" fillId="0" borderId="4" xfId="0" applyFill="1" applyBorder="1"/>
    <xf numFmtId="0" fontId="4" fillId="0" borderId="4" xfId="0" applyFont="1" applyFill="1" applyBorder="1" applyAlignment="1">
      <alignment horizontal="left" vertical="top" wrapText="1"/>
    </xf>
    <xf numFmtId="49" fontId="4" fillId="0" borderId="13" xfId="0" applyNumberFormat="1" applyFont="1" applyFill="1" applyBorder="1" applyAlignment="1">
      <alignment vertical="top" wrapText="1"/>
    </xf>
    <xf numFmtId="0" fontId="4" fillId="0" borderId="14" xfId="0" applyFont="1" applyFill="1" applyBorder="1" applyAlignment="1">
      <alignment wrapText="1"/>
    </xf>
    <xf numFmtId="0" fontId="0" fillId="0" borderId="15" xfId="0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0" fillId="0" borderId="16" xfId="0" applyFill="1" applyBorder="1" applyAlignment="1">
      <alignment wrapText="1"/>
    </xf>
    <xf numFmtId="0" fontId="0" fillId="0" borderId="17" xfId="0" applyFill="1" applyBorder="1" applyAlignment="1"/>
    <xf numFmtId="0" fontId="0" fillId="0" borderId="8" xfId="0" applyFill="1" applyBorder="1" applyAlignment="1"/>
    <xf numFmtId="166" fontId="2" fillId="2" borderId="9" xfId="0" applyNumberFormat="1" applyFont="1" applyFill="1" applyBorder="1" applyAlignment="1">
      <alignment horizontal="right"/>
    </xf>
    <xf numFmtId="166" fontId="2" fillId="2" borderId="10" xfId="0" applyNumberFormat="1" applyFont="1" applyFill="1" applyBorder="1" applyAlignment="1">
      <alignment horizontal="right"/>
    </xf>
    <xf numFmtId="0" fontId="2" fillId="0" borderId="0" xfId="0" applyFont="1" applyFill="1"/>
    <xf numFmtId="164" fontId="2" fillId="0" borderId="0" xfId="1" applyFont="1" applyFill="1"/>
    <xf numFmtId="0" fontId="4" fillId="0" borderId="0" xfId="0" applyFont="1" applyFill="1" applyBorder="1" applyAlignment="1">
      <alignment horizontal="left" vertical="top" wrapText="1"/>
    </xf>
    <xf numFmtId="164" fontId="0" fillId="0" borderId="0" xfId="1" applyFont="1"/>
    <xf numFmtId="43" fontId="0" fillId="0" borderId="0" xfId="0" applyNumberFormat="1"/>
    <xf numFmtId="166" fontId="7" fillId="0" borderId="1" xfId="0" applyNumberFormat="1" applyFont="1" applyFill="1" applyBorder="1" applyAlignment="1">
      <alignment horizontal="right"/>
    </xf>
    <xf numFmtId="164" fontId="0" fillId="0" borderId="4" xfId="1" applyFont="1" applyFill="1" applyBorder="1"/>
    <xf numFmtId="164" fontId="0" fillId="0" borderId="1" xfId="1" applyFont="1" applyFill="1" applyBorder="1" applyAlignment="1"/>
    <xf numFmtId="164" fontId="0" fillId="0" borderId="9" xfId="1" applyFont="1" applyFill="1" applyBorder="1"/>
    <xf numFmtId="164" fontId="0" fillId="0" borderId="18" xfId="1" applyFont="1" applyFill="1" applyBorder="1" applyAlignment="1"/>
    <xf numFmtId="164" fontId="0" fillId="0" borderId="1" xfId="1" applyFont="1" applyFill="1" applyBorder="1" applyAlignment="1">
      <alignment horizontal="right"/>
    </xf>
    <xf numFmtId="164" fontId="0" fillId="0" borderId="0" xfId="1" applyFont="1" applyFill="1"/>
    <xf numFmtId="164" fontId="7" fillId="0" borderId="1" xfId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wrapText="1"/>
    </xf>
    <xf numFmtId="164" fontId="7" fillId="2" borderId="1" xfId="1" applyFont="1" applyFill="1" applyBorder="1" applyAlignment="1">
      <alignment horizontal="right"/>
    </xf>
    <xf numFmtId="164" fontId="0" fillId="2" borderId="1" xfId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164" fontId="2" fillId="0" borderId="1" xfId="1" applyFont="1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49" fontId="4" fillId="0" borderId="4" xfId="0" applyNumberFormat="1" applyFont="1" applyFill="1" applyBorder="1" applyAlignment="1">
      <alignment vertical="center" wrapText="1"/>
    </xf>
    <xf numFmtId="166" fontId="2" fillId="0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wrapText="1"/>
    </xf>
    <xf numFmtId="166" fontId="8" fillId="0" borderId="4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horizontal="right"/>
    </xf>
    <xf numFmtId="164" fontId="8" fillId="0" borderId="1" xfId="1" applyFont="1" applyFill="1" applyBorder="1" applyAlignment="1">
      <alignment horizontal="right"/>
    </xf>
    <xf numFmtId="164" fontId="8" fillId="0" borderId="7" xfId="1" applyFont="1" applyFill="1" applyBorder="1" applyAlignment="1">
      <alignment horizontal="right"/>
    </xf>
    <xf numFmtId="4" fontId="8" fillId="0" borderId="5" xfId="0" applyNumberFormat="1" applyFont="1" applyFill="1" applyBorder="1"/>
    <xf numFmtId="164" fontId="0" fillId="0" borderId="4" xfId="1" applyFont="1" applyFill="1" applyBorder="1" applyAlignment="1">
      <alignment horizontal="right"/>
    </xf>
    <xf numFmtId="0" fontId="0" fillId="0" borderId="19" xfId="0" applyFill="1" applyBorder="1" applyAlignment="1"/>
    <xf numFmtId="0" fontId="0" fillId="0" borderId="20" xfId="0" applyFill="1" applyBorder="1" applyAlignment="1"/>
    <xf numFmtId="0" fontId="2" fillId="0" borderId="20" xfId="0" applyFont="1" applyFill="1" applyBorder="1" applyAlignment="1">
      <alignment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B8F01-4715-44DE-9115-FBEF2F4748BC}">
  <sheetPr>
    <pageSetUpPr fitToPage="1"/>
  </sheetPr>
  <dimension ref="A1:T43"/>
  <sheetViews>
    <sheetView tabSelected="1" workbookViewId="0">
      <pane xSplit="11" ySplit="9" topLeftCell="L10" activePane="bottomRight" state="frozen"/>
      <selection pane="topRight" activeCell="J1" sqref="J1"/>
      <selection pane="bottomLeft" activeCell="A9" sqref="A9"/>
      <selection pane="bottomRight" activeCell="D13" sqref="D13"/>
    </sheetView>
  </sheetViews>
  <sheetFormatPr defaultRowHeight="15" x14ac:dyDescent="0.25"/>
  <cols>
    <col min="1" max="1" width="6" style="5" customWidth="1"/>
    <col min="2" max="2" width="7.140625" style="5" customWidth="1"/>
    <col min="3" max="3" width="5.5703125" style="5" customWidth="1"/>
    <col min="4" max="4" width="40.140625" style="30" customWidth="1"/>
    <col min="5" max="5" width="14.42578125" style="5" bestFit="1" customWidth="1"/>
    <col min="6" max="6" width="14.42578125" style="54" customWidth="1"/>
    <col min="7" max="8" width="14.85546875" style="5" customWidth="1"/>
    <col min="9" max="10" width="14.42578125" style="5" customWidth="1"/>
    <col min="11" max="13" width="16.42578125" style="5" customWidth="1"/>
    <col min="14" max="14" width="14.7109375" style="5" customWidth="1"/>
    <col min="15" max="15" width="17.42578125" style="5" customWidth="1"/>
    <col min="16" max="16" width="20.85546875" customWidth="1"/>
    <col min="17" max="17" width="5.42578125" bestFit="1" customWidth="1"/>
    <col min="20" max="20" width="42.28515625" style="1" customWidth="1"/>
    <col min="21" max="21" width="14.42578125" bestFit="1" customWidth="1"/>
    <col min="22" max="22" width="10.85546875" bestFit="1" customWidth="1"/>
    <col min="23" max="23" width="11.7109375" bestFit="1" customWidth="1"/>
  </cols>
  <sheetData>
    <row r="1" spans="1:20" ht="31.5" customHeight="1" x14ac:dyDescent="0.25">
      <c r="A1" s="70" t="s">
        <v>64</v>
      </c>
      <c r="B1" s="70"/>
      <c r="C1" s="70"/>
      <c r="D1" s="70" t="s">
        <v>21</v>
      </c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20" ht="48" customHeight="1" x14ac:dyDescent="0.25">
      <c r="A2" s="71"/>
      <c r="B2" s="71"/>
      <c r="C2" s="71"/>
      <c r="D2" s="36" t="s">
        <v>3</v>
      </c>
      <c r="E2" s="32"/>
      <c r="F2" s="49"/>
      <c r="G2" s="11" t="s">
        <v>35</v>
      </c>
      <c r="H2" s="45" t="s">
        <v>36</v>
      </c>
      <c r="I2" s="33" t="s">
        <v>37</v>
      </c>
      <c r="J2" s="31" t="s">
        <v>38</v>
      </c>
      <c r="K2" s="11" t="s">
        <v>39</v>
      </c>
      <c r="L2" s="11" t="s">
        <v>41</v>
      </c>
      <c r="M2" s="34" t="s">
        <v>23</v>
      </c>
      <c r="N2" s="34" t="s">
        <v>40</v>
      </c>
      <c r="O2" s="35" t="s">
        <v>6</v>
      </c>
      <c r="P2" s="4"/>
      <c r="T2"/>
    </row>
    <row r="3" spans="1:20" x14ac:dyDescent="0.25">
      <c r="A3" s="71"/>
      <c r="B3" s="71"/>
      <c r="C3" s="71"/>
      <c r="D3" s="37" t="s">
        <v>4</v>
      </c>
      <c r="E3" s="12" t="s">
        <v>17</v>
      </c>
      <c r="F3" s="50"/>
      <c r="G3" s="14"/>
      <c r="H3" s="14"/>
      <c r="I3" s="13"/>
      <c r="J3" s="13"/>
      <c r="K3" s="13"/>
      <c r="L3" s="15"/>
      <c r="M3" s="15"/>
      <c r="N3" s="15"/>
      <c r="O3" s="16"/>
      <c r="T3"/>
    </row>
    <row r="4" spans="1:20" x14ac:dyDescent="0.25">
      <c r="A4" s="71"/>
      <c r="B4" s="71"/>
      <c r="C4" s="71"/>
      <c r="D4" s="38" t="s">
        <v>5</v>
      </c>
      <c r="E4" s="17"/>
      <c r="F4" s="51"/>
      <c r="G4" s="41">
        <v>50000</v>
      </c>
      <c r="H4" s="41">
        <v>11597.2</v>
      </c>
      <c r="I4" s="41">
        <v>19329.89</v>
      </c>
      <c r="J4" s="41">
        <v>18000</v>
      </c>
      <c r="K4" s="41">
        <v>1550</v>
      </c>
      <c r="L4" s="42">
        <v>8826.68</v>
      </c>
      <c r="M4" s="42">
        <v>4209.0600000000004</v>
      </c>
      <c r="N4" s="42">
        <v>55696.46</v>
      </c>
      <c r="O4" s="18">
        <f>SUM(G4:N4)</f>
        <v>169209.28999999998</v>
      </c>
      <c r="P4" s="3">
        <v>169209.29</v>
      </c>
      <c r="T4"/>
    </row>
    <row r="5" spans="1:20" ht="15.75" thickBot="1" x14ac:dyDescent="0.3">
      <c r="A5" s="39" t="s">
        <v>0</v>
      </c>
      <c r="B5" s="40" t="s">
        <v>1</v>
      </c>
      <c r="C5" s="40" t="s">
        <v>2</v>
      </c>
      <c r="D5" s="20" t="s">
        <v>7</v>
      </c>
      <c r="E5" s="21" t="s">
        <v>17</v>
      </c>
      <c r="F5" s="52"/>
      <c r="G5" s="50"/>
      <c r="H5" s="50"/>
      <c r="I5" s="50"/>
      <c r="J5" s="50"/>
      <c r="K5" s="50"/>
      <c r="L5" s="50"/>
      <c r="M5" s="50"/>
      <c r="N5" s="50"/>
      <c r="O5" s="18"/>
      <c r="P5" s="46">
        <f>O4-P4</f>
        <v>0</v>
      </c>
      <c r="T5"/>
    </row>
    <row r="6" spans="1:20" ht="37.5" customHeight="1" x14ac:dyDescent="0.25">
      <c r="A6" s="84">
        <v>580</v>
      </c>
      <c r="B6" s="85">
        <v>3500</v>
      </c>
      <c r="C6" s="85">
        <v>1</v>
      </c>
      <c r="D6" s="86" t="s">
        <v>63</v>
      </c>
      <c r="E6" s="52">
        <v>1870.12</v>
      </c>
      <c r="F6" s="52">
        <v>1870</v>
      </c>
      <c r="G6" s="50"/>
      <c r="H6" s="50"/>
      <c r="I6" s="50"/>
      <c r="J6" s="50"/>
      <c r="K6" s="50"/>
      <c r="L6" s="50">
        <v>1870.12</v>
      </c>
      <c r="M6" s="50"/>
      <c r="N6" s="50"/>
      <c r="O6" s="23">
        <f>SUM(G6:N6)</f>
        <v>1870.12</v>
      </c>
      <c r="P6" s="46"/>
      <c r="T6"/>
    </row>
    <row r="7" spans="1:20" ht="36.75" customHeight="1" x14ac:dyDescent="0.25">
      <c r="A7" s="72" t="s">
        <v>45</v>
      </c>
      <c r="B7" s="73" t="s">
        <v>46</v>
      </c>
      <c r="C7" s="73" t="s">
        <v>10</v>
      </c>
      <c r="D7" s="74" t="s">
        <v>44</v>
      </c>
      <c r="E7" s="75">
        <v>3000</v>
      </c>
      <c r="F7" s="83">
        <v>2726.7</v>
      </c>
      <c r="G7" s="48"/>
      <c r="H7" s="22"/>
      <c r="I7" s="22"/>
      <c r="J7" s="22"/>
      <c r="K7" s="22"/>
      <c r="L7" s="22"/>
      <c r="M7" s="22"/>
      <c r="N7" s="22">
        <v>3000</v>
      </c>
      <c r="O7" s="23">
        <f>SUM(G7:N7)</f>
        <v>3000</v>
      </c>
      <c r="P7" s="47">
        <f>O7-F7</f>
        <v>273.30000000000018</v>
      </c>
      <c r="T7"/>
    </row>
    <row r="8" spans="1:20" ht="39.75" customHeight="1" x14ac:dyDescent="0.25">
      <c r="A8" s="76" t="s">
        <v>45</v>
      </c>
      <c r="B8" s="77" t="s">
        <v>48</v>
      </c>
      <c r="C8" s="77" t="s">
        <v>8</v>
      </c>
      <c r="D8" s="78" t="s">
        <v>47</v>
      </c>
      <c r="E8" s="79">
        <v>8209</v>
      </c>
      <c r="F8" s="53">
        <v>8186.8</v>
      </c>
      <c r="G8" s="22">
        <f>5000-5000</f>
        <v>0</v>
      </c>
      <c r="H8" s="22"/>
      <c r="I8" s="22"/>
      <c r="J8" s="22"/>
      <c r="K8" s="22"/>
      <c r="L8" s="24">
        <f>4000-0.06</f>
        <v>3999.94</v>
      </c>
      <c r="M8" s="24">
        <f>4209+0.06</f>
        <v>4209.0600000000004</v>
      </c>
      <c r="N8" s="24"/>
      <c r="O8" s="23">
        <f>SUM(G8:N8)</f>
        <v>8209</v>
      </c>
      <c r="P8" s="47">
        <f>O8-F8</f>
        <v>22.199999999999818</v>
      </c>
      <c r="T8"/>
    </row>
    <row r="9" spans="1:20" ht="56.25" customHeight="1" x14ac:dyDescent="0.25">
      <c r="A9" s="76" t="s">
        <v>12</v>
      </c>
      <c r="B9" s="77" t="s">
        <v>50</v>
      </c>
      <c r="C9" s="77" t="s">
        <v>8</v>
      </c>
      <c r="D9" s="78" t="s">
        <v>49</v>
      </c>
      <c r="E9" s="79">
        <v>577.99</v>
      </c>
      <c r="F9" s="53">
        <v>577.99</v>
      </c>
      <c r="G9" s="22">
        <f>5000-5000</f>
        <v>0</v>
      </c>
      <c r="H9" s="22"/>
      <c r="I9" s="22"/>
      <c r="J9" s="22"/>
      <c r="K9" s="22"/>
      <c r="L9" s="24"/>
      <c r="M9" s="24"/>
      <c r="N9" s="24">
        <v>577.99</v>
      </c>
      <c r="O9" s="23">
        <f>SUM(G9:N9)</f>
        <v>577.99</v>
      </c>
      <c r="P9" s="47">
        <f>O9-F9</f>
        <v>0</v>
      </c>
      <c r="T9"/>
    </row>
    <row r="10" spans="1:20" ht="51.75" customHeight="1" x14ac:dyDescent="0.25">
      <c r="A10" s="76" t="s">
        <v>12</v>
      </c>
      <c r="B10" s="77" t="s">
        <v>50</v>
      </c>
      <c r="C10" s="77" t="s">
        <v>9</v>
      </c>
      <c r="D10" s="78" t="s">
        <v>51</v>
      </c>
      <c r="E10" s="79">
        <v>11597.2</v>
      </c>
      <c r="F10" s="80">
        <v>11597.11</v>
      </c>
      <c r="G10" s="80"/>
      <c r="H10" s="80">
        <v>11597.2</v>
      </c>
      <c r="I10" s="80"/>
      <c r="J10" s="80"/>
      <c r="K10" s="80"/>
      <c r="L10" s="81"/>
      <c r="M10" s="81"/>
      <c r="N10" s="81"/>
      <c r="O10" s="82">
        <f>SUM(G10:N10)</f>
        <v>11597.2</v>
      </c>
      <c r="P10" s="47">
        <f>O10-F10</f>
        <v>9.0000000000145519E-2</v>
      </c>
      <c r="T10"/>
    </row>
    <row r="11" spans="1:20" ht="51.75" customHeight="1" x14ac:dyDescent="0.25">
      <c r="A11" s="76" t="s">
        <v>12</v>
      </c>
      <c r="B11" s="77" t="s">
        <v>50</v>
      </c>
      <c r="C11" s="77" t="s">
        <v>60</v>
      </c>
      <c r="D11" s="78" t="s">
        <v>51</v>
      </c>
      <c r="E11" s="79">
        <v>50000</v>
      </c>
      <c r="F11" s="80">
        <v>48405.9</v>
      </c>
      <c r="G11" s="80">
        <v>50000</v>
      </c>
      <c r="H11" s="80"/>
      <c r="I11" s="80"/>
      <c r="J11" s="80"/>
      <c r="K11" s="80"/>
      <c r="L11" s="81"/>
      <c r="M11" s="81"/>
      <c r="N11" s="81"/>
      <c r="O11" s="82">
        <f t="shared" ref="O11:O12" si="0">SUM(G11:N11)</f>
        <v>50000</v>
      </c>
      <c r="P11" s="47">
        <f>O11-F11</f>
        <v>1594.0999999999985</v>
      </c>
      <c r="T11"/>
    </row>
    <row r="12" spans="1:20" ht="51.75" customHeight="1" x14ac:dyDescent="0.25">
      <c r="A12" s="76" t="s">
        <v>12</v>
      </c>
      <c r="B12" s="77" t="s">
        <v>50</v>
      </c>
      <c r="C12" s="77" t="s">
        <v>62</v>
      </c>
      <c r="D12" s="78" t="s">
        <v>61</v>
      </c>
      <c r="E12" s="79">
        <v>19329.89</v>
      </c>
      <c r="F12" s="80">
        <v>19329.89</v>
      </c>
      <c r="G12" s="80"/>
      <c r="H12" s="80"/>
      <c r="I12" s="80">
        <v>19329.89</v>
      </c>
      <c r="J12" s="80"/>
      <c r="K12" s="80"/>
      <c r="L12" s="81"/>
      <c r="M12" s="81"/>
      <c r="N12" s="81"/>
      <c r="O12" s="82">
        <f t="shared" si="0"/>
        <v>19329.89</v>
      </c>
      <c r="P12" s="47">
        <f>O12-F12</f>
        <v>0</v>
      </c>
      <c r="T12"/>
    </row>
    <row r="13" spans="1:20" ht="51.75" customHeight="1" x14ac:dyDescent="0.25">
      <c r="A13" s="76" t="s">
        <v>12</v>
      </c>
      <c r="B13" s="77" t="s">
        <v>50</v>
      </c>
      <c r="C13" s="77" t="s">
        <v>10</v>
      </c>
      <c r="D13" s="78" t="s">
        <v>52</v>
      </c>
      <c r="E13" s="80">
        <v>38350.42</v>
      </c>
      <c r="F13" s="80">
        <v>38350.42</v>
      </c>
      <c r="G13" s="80"/>
      <c r="H13" s="80"/>
      <c r="I13" s="80"/>
      <c r="J13" s="80"/>
      <c r="K13" s="80"/>
      <c r="L13" s="81">
        <v>2406.62</v>
      </c>
      <c r="M13" s="81"/>
      <c r="N13" s="81">
        <v>35943.800000000003</v>
      </c>
      <c r="O13" s="82">
        <f>SUM(G13:N13)</f>
        <v>38350.420000000006</v>
      </c>
      <c r="P13" s="47">
        <f>O13-F13</f>
        <v>0</v>
      </c>
      <c r="T13"/>
    </row>
    <row r="14" spans="1:20" ht="38.25" customHeight="1" x14ac:dyDescent="0.25">
      <c r="A14" s="9" t="s">
        <v>68</v>
      </c>
      <c r="B14" s="10" t="s">
        <v>69</v>
      </c>
      <c r="C14" s="10" t="s">
        <v>10</v>
      </c>
      <c r="D14" s="8" t="s">
        <v>53</v>
      </c>
      <c r="E14" s="22">
        <v>18000</v>
      </c>
      <c r="F14" s="53">
        <v>18000</v>
      </c>
      <c r="G14" s="22"/>
      <c r="H14" s="25"/>
      <c r="I14" s="25"/>
      <c r="J14" s="25">
        <v>18000</v>
      </c>
      <c r="K14" s="25"/>
      <c r="L14" s="26"/>
      <c r="M14" s="26"/>
      <c r="N14" s="26"/>
      <c r="O14" s="23">
        <f>SUM(G14:N14)</f>
        <v>18000</v>
      </c>
      <c r="P14" s="47">
        <f>O14-F14</f>
        <v>0</v>
      </c>
      <c r="T14"/>
    </row>
    <row r="15" spans="1:20" ht="48.75" customHeight="1" x14ac:dyDescent="0.25">
      <c r="A15" s="9" t="s">
        <v>13</v>
      </c>
      <c r="B15" s="10" t="s">
        <v>55</v>
      </c>
      <c r="C15" s="10" t="s">
        <v>10</v>
      </c>
      <c r="D15" s="8" t="s">
        <v>54</v>
      </c>
      <c r="E15" s="22">
        <v>631.47</v>
      </c>
      <c r="F15" s="53">
        <v>631.47</v>
      </c>
      <c r="G15" s="22">
        <f>35000-35000</f>
        <v>0</v>
      </c>
      <c r="H15" s="25"/>
      <c r="I15" s="22"/>
      <c r="J15" s="22"/>
      <c r="K15" s="22"/>
      <c r="L15" s="24"/>
      <c r="M15" s="24"/>
      <c r="N15" s="24">
        <v>631.47</v>
      </c>
      <c r="O15" s="23">
        <f>SUM(G15:N15)</f>
        <v>631.47</v>
      </c>
      <c r="P15" s="47">
        <f>O15-F15</f>
        <v>0</v>
      </c>
      <c r="T15"/>
    </row>
    <row r="16" spans="1:20" ht="33.75" customHeight="1" x14ac:dyDescent="0.25">
      <c r="A16" s="9" t="s">
        <v>13</v>
      </c>
      <c r="B16" s="10" t="s">
        <v>67</v>
      </c>
      <c r="C16" s="10" t="s">
        <v>10</v>
      </c>
      <c r="D16" s="8" t="s">
        <v>56</v>
      </c>
      <c r="E16" s="22">
        <v>43.2</v>
      </c>
      <c r="F16" s="53">
        <v>36.6</v>
      </c>
      <c r="G16" s="22">
        <f>35000-35000</f>
        <v>0</v>
      </c>
      <c r="H16" s="25"/>
      <c r="I16" s="25"/>
      <c r="J16" s="25"/>
      <c r="K16" s="25"/>
      <c r="L16" s="26"/>
      <c r="M16" s="26"/>
      <c r="N16" s="26">
        <v>43.2</v>
      </c>
      <c r="O16" s="23">
        <f>SUM(G16:N16)</f>
        <v>43.2</v>
      </c>
      <c r="P16" s="47">
        <f>O16-F16</f>
        <v>6.6000000000000014</v>
      </c>
      <c r="T16"/>
    </row>
    <row r="17" spans="1:20" ht="31.5" customHeight="1" x14ac:dyDescent="0.25">
      <c r="A17" s="56" t="s">
        <v>13</v>
      </c>
      <c r="B17" s="57" t="s">
        <v>58</v>
      </c>
      <c r="C17" s="57" t="s">
        <v>10</v>
      </c>
      <c r="D17" s="58" t="s">
        <v>57</v>
      </c>
      <c r="E17" s="48">
        <v>2500</v>
      </c>
      <c r="F17" s="59">
        <v>2500</v>
      </c>
      <c r="G17" s="25"/>
      <c r="H17" s="25"/>
      <c r="I17" s="25"/>
      <c r="J17" s="25"/>
      <c r="K17" s="25"/>
      <c r="L17" s="26"/>
      <c r="M17" s="26"/>
      <c r="N17" s="26">
        <v>2500</v>
      </c>
      <c r="O17" s="23">
        <f>SUM(G17:N17)</f>
        <v>2500</v>
      </c>
      <c r="P17" s="47">
        <f>O17-F17</f>
        <v>0</v>
      </c>
      <c r="T17"/>
    </row>
    <row r="18" spans="1:20" ht="27.75" customHeight="1" x14ac:dyDescent="0.25">
      <c r="A18" s="56" t="s">
        <v>13</v>
      </c>
      <c r="B18" s="57" t="s">
        <v>43</v>
      </c>
      <c r="C18" s="57" t="s">
        <v>10</v>
      </c>
      <c r="D18" s="58" t="s">
        <v>42</v>
      </c>
      <c r="E18" s="48">
        <v>2100</v>
      </c>
      <c r="F18" s="59">
        <v>2100</v>
      </c>
      <c r="G18" s="25"/>
      <c r="H18" s="25"/>
      <c r="I18" s="25"/>
      <c r="J18" s="55">
        <v>0</v>
      </c>
      <c r="K18" s="25">
        <v>1550</v>
      </c>
      <c r="L18" s="26">
        <v>550</v>
      </c>
      <c r="M18" s="26"/>
      <c r="N18" s="26"/>
      <c r="O18" s="23">
        <f>SUM(G18:N18)</f>
        <v>2100</v>
      </c>
      <c r="P18" s="47">
        <f>O18-F18</f>
        <v>0</v>
      </c>
      <c r="T18"/>
    </row>
    <row r="19" spans="1:20" ht="31.5" customHeight="1" x14ac:dyDescent="0.25">
      <c r="A19" s="56" t="s">
        <v>14</v>
      </c>
      <c r="B19" s="57" t="s">
        <v>65</v>
      </c>
      <c r="C19" s="57" t="s">
        <v>66</v>
      </c>
      <c r="D19" s="58" t="s">
        <v>59</v>
      </c>
      <c r="E19" s="48">
        <v>13000</v>
      </c>
      <c r="F19" s="60">
        <v>12999.99</v>
      </c>
      <c r="G19" s="25">
        <v>0</v>
      </c>
      <c r="H19" s="25"/>
      <c r="I19" s="25"/>
      <c r="J19" s="25"/>
      <c r="K19" s="25"/>
      <c r="L19" s="26"/>
      <c r="M19" s="26"/>
      <c r="N19" s="26">
        <v>13000</v>
      </c>
      <c r="O19" s="23">
        <f>SUM(G19:N19)</f>
        <v>13000</v>
      </c>
      <c r="P19" s="47">
        <f>O19-F19</f>
        <v>1.0000000000218279E-2</v>
      </c>
      <c r="T19"/>
    </row>
    <row r="20" spans="1:20" s="7" customFormat="1" x14ac:dyDescent="0.25">
      <c r="A20" s="27"/>
      <c r="B20" s="28"/>
      <c r="C20" s="28"/>
      <c r="D20" s="29" t="s">
        <v>11</v>
      </c>
      <c r="E20" s="19">
        <f>SUM(E6:E19)</f>
        <v>169209.29</v>
      </c>
      <c r="F20" s="19">
        <f>SUM(F7:F19)</f>
        <v>165442.87</v>
      </c>
      <c r="G20" s="19">
        <f>SUM(G7:G19)</f>
        <v>50000</v>
      </c>
      <c r="H20" s="19">
        <f>SUM(H7:H19)</f>
        <v>11597.2</v>
      </c>
      <c r="I20" s="19">
        <f>SUM(I7:I19)</f>
        <v>19329.89</v>
      </c>
      <c r="J20" s="19">
        <f>SUM(J7:J19)</f>
        <v>18000</v>
      </c>
      <c r="K20" s="19">
        <f>SUM(K7:K19)</f>
        <v>1550</v>
      </c>
      <c r="L20" s="19">
        <f>SUM(L6:L19)</f>
        <v>8826.68</v>
      </c>
      <c r="M20" s="19">
        <f>SUM(M7:M19)</f>
        <v>4209.0600000000004</v>
      </c>
      <c r="N20" s="19">
        <f>SUM(N7:N19)</f>
        <v>55696.46</v>
      </c>
      <c r="O20" s="19">
        <f>SUM(O6:O19)</f>
        <v>169209.29</v>
      </c>
      <c r="P20" s="2"/>
    </row>
    <row r="21" spans="1:20" x14ac:dyDescent="0.25">
      <c r="E21" s="3">
        <f>E20-O4</f>
        <v>0</v>
      </c>
      <c r="G21" s="3">
        <f>G20-G4</f>
        <v>0</v>
      </c>
      <c r="H21" s="3">
        <f t="shared" ref="H21:O21" si="1">H20-H4</f>
        <v>0</v>
      </c>
      <c r="I21" s="3">
        <f t="shared" si="1"/>
        <v>0</v>
      </c>
      <c r="J21" s="3">
        <f t="shared" si="1"/>
        <v>0</v>
      </c>
      <c r="K21" s="3">
        <f t="shared" si="1"/>
        <v>0</v>
      </c>
      <c r="L21" s="3">
        <f t="shared" si="1"/>
        <v>0</v>
      </c>
      <c r="M21" s="3">
        <f t="shared" si="1"/>
        <v>0</v>
      </c>
      <c r="N21" s="3">
        <f t="shared" si="1"/>
        <v>0</v>
      </c>
      <c r="O21" s="3">
        <f t="shared" si="1"/>
        <v>0</v>
      </c>
      <c r="T21"/>
    </row>
    <row r="22" spans="1:20" x14ac:dyDescent="0.25">
      <c r="E22" s="43"/>
      <c r="F22" s="44"/>
      <c r="G22" s="44"/>
      <c r="H22" s="44"/>
      <c r="K22" s="6"/>
      <c r="L22" s="6"/>
      <c r="M22" s="6"/>
      <c r="N22" s="6"/>
      <c r="T22"/>
    </row>
    <row r="23" spans="1:20" x14ac:dyDescent="0.25">
      <c r="E23" s="43"/>
      <c r="F23" s="44"/>
      <c r="G23" s="44"/>
      <c r="H23" s="44"/>
    </row>
    <row r="24" spans="1:20" x14ac:dyDescent="0.25">
      <c r="E24" s="43"/>
      <c r="F24" s="44"/>
      <c r="G24" s="44"/>
      <c r="H24" s="44"/>
    </row>
    <row r="32" spans="1:20" x14ac:dyDescent="0.25">
      <c r="A32" s="65" t="s">
        <v>32</v>
      </c>
      <c r="B32" s="65" t="s">
        <v>34</v>
      </c>
      <c r="C32" s="65" t="s">
        <v>33</v>
      </c>
      <c r="D32" s="61" t="s">
        <v>28</v>
      </c>
      <c r="E32" s="65" t="s">
        <v>29</v>
      </c>
      <c r="F32" s="66" t="s">
        <v>30</v>
      </c>
      <c r="G32" s="65" t="s">
        <v>31</v>
      </c>
    </row>
    <row r="33" spans="1:14" ht="36" x14ac:dyDescent="0.25">
      <c r="A33" s="67">
        <v>370</v>
      </c>
      <c r="B33" s="67">
        <v>370</v>
      </c>
      <c r="C33" s="67">
        <v>10</v>
      </c>
      <c r="D33" s="68" t="s">
        <v>15</v>
      </c>
      <c r="E33" s="69">
        <v>193000</v>
      </c>
      <c r="F33" s="69">
        <v>177397.08</v>
      </c>
      <c r="G33" s="69">
        <v>174721.9</v>
      </c>
      <c r="H33" s="62"/>
      <c r="I33" s="62"/>
      <c r="J33" s="62"/>
      <c r="K33" s="62"/>
      <c r="L33" s="62"/>
      <c r="M33" s="62"/>
      <c r="N33" s="62"/>
    </row>
    <row r="34" spans="1:14" ht="24" x14ac:dyDescent="0.25">
      <c r="A34" s="13">
        <v>3650</v>
      </c>
      <c r="B34" s="13">
        <v>365</v>
      </c>
      <c r="C34" s="13">
        <v>2</v>
      </c>
      <c r="D34" s="64" t="s">
        <v>27</v>
      </c>
      <c r="E34" s="19">
        <v>9547.8799999999992</v>
      </c>
      <c r="F34" s="69">
        <v>9547.8799999999992</v>
      </c>
      <c r="G34" s="69">
        <v>9547.8799999999992</v>
      </c>
    </row>
    <row r="35" spans="1:14" x14ac:dyDescent="0.25">
      <c r="A35" s="13">
        <v>1</v>
      </c>
      <c r="B35" s="13">
        <v>2</v>
      </c>
      <c r="C35" s="13">
        <v>1</v>
      </c>
      <c r="D35" s="64" t="s">
        <v>22</v>
      </c>
      <c r="E35" s="19">
        <v>357557.19</v>
      </c>
      <c r="F35" s="69"/>
      <c r="G35" s="69"/>
    </row>
    <row r="36" spans="1:14" ht="24" x14ac:dyDescent="0.25">
      <c r="A36" s="13">
        <v>1</v>
      </c>
      <c r="B36" s="13">
        <v>1</v>
      </c>
      <c r="C36" s="13">
        <v>3</v>
      </c>
      <c r="D36" s="64" t="s">
        <v>18</v>
      </c>
      <c r="E36" s="19">
        <v>198353.22</v>
      </c>
      <c r="F36" s="69"/>
      <c r="G36" s="69"/>
    </row>
    <row r="37" spans="1:14" x14ac:dyDescent="0.25">
      <c r="A37" s="13">
        <v>441</v>
      </c>
      <c r="B37" s="13">
        <v>441</v>
      </c>
      <c r="C37" s="13">
        <v>15</v>
      </c>
      <c r="D37" s="63" t="s">
        <v>19</v>
      </c>
      <c r="E37" s="19">
        <v>508228.32</v>
      </c>
      <c r="F37" s="69"/>
      <c r="G37" s="69"/>
    </row>
    <row r="38" spans="1:14" x14ac:dyDescent="0.25">
      <c r="A38" s="13">
        <v>441</v>
      </c>
      <c r="B38" s="13">
        <v>441</v>
      </c>
      <c r="C38" s="13">
        <v>16</v>
      </c>
      <c r="D38" s="63" t="s">
        <v>20</v>
      </c>
      <c r="E38" s="19">
        <v>180000</v>
      </c>
      <c r="F38" s="69"/>
      <c r="G38" s="69"/>
    </row>
    <row r="39" spans="1:14" x14ac:dyDescent="0.25">
      <c r="A39" s="13">
        <v>1</v>
      </c>
      <c r="B39" s="13">
        <v>4</v>
      </c>
      <c r="C39" s="13">
        <v>1</v>
      </c>
      <c r="D39" s="63" t="s">
        <v>16</v>
      </c>
      <c r="E39" s="19">
        <v>150671.13</v>
      </c>
      <c r="F39" s="69"/>
      <c r="G39" s="69"/>
    </row>
    <row r="40" spans="1:14" x14ac:dyDescent="0.25">
      <c r="A40" s="13"/>
      <c r="B40" s="13"/>
      <c r="C40" s="13"/>
      <c r="D40" s="63" t="s">
        <v>23</v>
      </c>
      <c r="E40" s="19">
        <v>114452.12</v>
      </c>
      <c r="F40" s="69"/>
      <c r="G40" s="69"/>
    </row>
    <row r="41" spans="1:14" x14ac:dyDescent="0.25">
      <c r="A41" s="13">
        <v>373</v>
      </c>
      <c r="B41" s="13">
        <v>373</v>
      </c>
      <c r="C41" s="13">
        <v>14</v>
      </c>
      <c r="D41" s="63" t="s">
        <v>24</v>
      </c>
      <c r="E41" s="19">
        <v>50000</v>
      </c>
      <c r="F41" s="69">
        <v>50000</v>
      </c>
      <c r="G41" s="69"/>
    </row>
    <row r="42" spans="1:14" x14ac:dyDescent="0.25">
      <c r="A42" s="13">
        <v>373</v>
      </c>
      <c r="B42" s="13">
        <v>373</v>
      </c>
      <c r="C42" s="13">
        <v>13</v>
      </c>
      <c r="D42" s="63" t="s">
        <v>25</v>
      </c>
      <c r="E42" s="19">
        <v>15000</v>
      </c>
      <c r="F42" s="69">
        <v>15000</v>
      </c>
      <c r="G42" s="69">
        <v>2992.97</v>
      </c>
    </row>
    <row r="43" spans="1:14" x14ac:dyDescent="0.25">
      <c r="A43" s="13">
        <v>366</v>
      </c>
      <c r="B43" s="13">
        <v>366</v>
      </c>
      <c r="C43" s="13">
        <v>99</v>
      </c>
      <c r="D43" s="63" t="s">
        <v>26</v>
      </c>
      <c r="E43" s="19">
        <v>40000</v>
      </c>
      <c r="F43" s="69">
        <v>4000</v>
      </c>
      <c r="G43" s="69">
        <v>4000</v>
      </c>
    </row>
  </sheetData>
  <mergeCells count="3">
    <mergeCell ref="A1:C1"/>
    <mergeCell ref="D1:O1"/>
    <mergeCell ref="A2:C4"/>
  </mergeCells>
  <pageMargins left="0.7" right="0.7" top="0.75" bottom="0.75" header="0.3" footer="0.3"/>
  <pageSetup paperSize="8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CONSUNTIVO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Azzoni Patrizia</dc:creator>
  <cp:lastModifiedBy>Ragioniera</cp:lastModifiedBy>
  <cp:lastPrinted>2021-03-15T07:08:39Z</cp:lastPrinted>
  <dcterms:created xsi:type="dcterms:W3CDTF">2017-04-22T09:05:16Z</dcterms:created>
  <dcterms:modified xsi:type="dcterms:W3CDTF">2021-03-28T09:44:08Z</dcterms:modified>
</cp:coreProperties>
</file>